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1标段（K1+138.862-K9+000）" sheetId="11" r:id="rId1"/>
    <sheet name="2标段（K9+000-K15+000）" sheetId="12" r:id="rId2"/>
    <sheet name="3标段（K15+000-K21+600）" sheetId="13" r:id="rId3"/>
    <sheet name="4标段盖板预制与安装" sheetId="14" r:id="rId4"/>
  </sheets>
  <definedNames>
    <definedName name="_xlnm.Print_Area" localSheetId="0">'1标段（K1+138.862-K9+000）'!$A$1:$H$18</definedName>
    <definedName name="_xlnm.Print_Area" localSheetId="1">'2标段（K9+000-K15+000）'!$A$1:$H$18</definedName>
    <definedName name="_xlnm.Print_Area" localSheetId="2">'3标段（K15+000-K21+600）'!$A$1:$H$18</definedName>
    <definedName name="_xlnm.Print_Area" localSheetId="3">'4标段盖板预制与安装'!$A$1:$H$15</definedName>
    <definedName name="_xlnm.Print_Titles" localSheetId="0">'1标段（K1+138.862-K9+000）'!$1:$2</definedName>
    <definedName name="_xlnm.Print_Titles" localSheetId="1">'2标段（K9+000-K15+000）'!$1:$2</definedName>
    <definedName name="_xlnm.Print_Titles" localSheetId="2">'3标段（K15+000-K21+600）'!$1:$2</definedName>
    <definedName name="_xlnm.Print_Titles" localSheetId="3">'4标段盖板预制与安装'!$1:$2</definedName>
  </definedNames>
  <calcPr calcId="125725"/>
</workbook>
</file>

<file path=xl/calcChain.xml><?xml version="1.0" encoding="utf-8"?>
<calcChain xmlns="http://schemas.openxmlformats.org/spreadsheetml/2006/main">
  <c r="F8" i="14"/>
  <c r="F6"/>
  <c r="F11" i="13"/>
  <c r="F10"/>
  <c r="F9"/>
  <c r="F8"/>
  <c r="F7"/>
  <c r="D6"/>
  <c r="F6" s="1"/>
  <c r="E4" s="1"/>
  <c r="F11" i="12"/>
  <c r="F10"/>
  <c r="F9"/>
  <c r="F8"/>
  <c r="F7"/>
  <c r="D6"/>
  <c r="F6" s="1"/>
  <c r="F11" i="11"/>
  <c r="F10"/>
  <c r="F9"/>
  <c r="F8"/>
  <c r="F7"/>
  <c r="F6"/>
  <c r="D6"/>
  <c r="E4" i="14" l="1"/>
  <c r="F4" s="1"/>
  <c r="F9" s="1"/>
  <c r="E4" i="11"/>
  <c r="F4" s="1"/>
  <c r="F12" s="1"/>
  <c r="F4" i="13"/>
  <c r="F12" s="1"/>
  <c r="E4" i="12"/>
  <c r="F4" s="1"/>
  <c r="F12" s="1"/>
</calcChain>
</file>

<file path=xl/sharedStrings.xml><?xml version="1.0" encoding="utf-8"?>
<sst xmlns="http://schemas.openxmlformats.org/spreadsheetml/2006/main" count="192" uniqueCount="54">
  <si>
    <t>万年至鹰潭北高铁站（万年段）一级公路工程
PSFB-1标段（K1+138.862-K9+000）盖板明边沟劳务分包工程量清单</t>
  </si>
  <si>
    <t>细目号</t>
  </si>
  <si>
    <t>细目名称</t>
  </si>
  <si>
    <t>单位</t>
  </si>
  <si>
    <t>暂定数量</t>
  </si>
  <si>
    <t>综合单价（元）</t>
  </si>
  <si>
    <t>合价（元）</t>
  </si>
  <si>
    <t>主要工作内容</t>
  </si>
  <si>
    <t>计量规则</t>
  </si>
  <si>
    <t>100章</t>
  </si>
  <si>
    <t>102-3</t>
  </si>
  <si>
    <t>安全经费</t>
  </si>
  <si>
    <t>总额</t>
  </si>
  <si>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</si>
  <si>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安全围挡、大型安全标识标牌（最小尺寸1.2m以上）由甲方提供外，其余所有人工、材料（含安全设施的设置、维护、维修需要的小型材料等）、设备（含吊车、挖机、发电机及施工用电设施及甲方提供的安全设施的安装、维护、维修等）等均由乙方提供及实施。</t>
  </si>
  <si>
    <t>207-1</t>
  </si>
  <si>
    <t>边沟</t>
  </si>
  <si>
    <t>-c</t>
  </si>
  <si>
    <t>盖板明沟 （60cm*50cm）
（浆砌片石）</t>
  </si>
  <si>
    <t>m</t>
  </si>
  <si>
    <t>-d</t>
  </si>
  <si>
    <t>盖板明沟 （60cm*60cm）
（浆砌片石）</t>
  </si>
  <si>
    <t>-e</t>
  </si>
  <si>
    <t>盖板明沟 （60cm*80cm）
（浆砌片石）</t>
  </si>
  <si>
    <t>-f</t>
  </si>
  <si>
    <t>盖板明沟 （60cm*100cm）
（浆砌片石）</t>
  </si>
  <si>
    <t>-g-1</t>
  </si>
  <si>
    <t>-g-2</t>
  </si>
  <si>
    <t>场地清理、排水、基坑修整、垫层材料整平夯实、透水管预埋及固定、砂浆拌制、砼浇筑、振捣、养护、沟底及沟身抹面、养护等所有相关工序；施工现场的安全维护等所有与盖板明边沟相关的工作内容。</t>
  </si>
  <si>
    <t>依据图纸所示位置尺寸，并经现场验收合格的按双方核定的设计（含设计变更）内工程量以米为单位计量。除砼、盲沟用砂砾(碎石）、软式透水管、土工布由甲方提供外，其余所有材料、设备（含发电机、搅拌机及施工用电设施等）及安全防护设施等均由乙方提供及实施，费用已含在综合单价中，不另行计量。注：如乙方因台帽施工不到位，造成盖板安放不下去，由乙方自费返工处理或甲方直接从乙方的工程款中扣除返工处理费用给盖板安装队伍实施。基坑开挖及修整费用已含在单价中，不另行计价。</t>
  </si>
  <si>
    <t>合计</t>
  </si>
  <si>
    <t>万年至鹰潭北高铁站（万年段）一级公路工程
PSFB-2标段（K9+000-K15+000）盖板明边沟劳务分包工程量清单</t>
  </si>
  <si>
    <t>万年至鹰潭北高铁站（万年段）一级公路工程
PSFB-3标段（K15+000-K21+600）盖板明边沟劳务分包工程量清单</t>
  </si>
  <si>
    <t>万年至鹰潭北高铁站（万年段）一级公路工程
PSFB-4标段（K1+138.862-K21+600）盖板明边沟劳务分包工程量清单</t>
  </si>
  <si>
    <t>-h</t>
  </si>
  <si>
    <t>甲方负责：提供砼、钢筋并运输至施工现场；甲方负责场地硬化和外电（外线到变压器）的接入。                                                               乙方负责：钢筋的卸车；低压端用电的布设（变压器到各个用电场所）；模板制作安拆；钢筋制作安装、混凝土浇筑、 养护；堆集、运输、安装、养护等所有与砼盖板有关的工作内容。</t>
  </si>
  <si>
    <t>413-4</t>
  </si>
  <si>
    <t>浆砌预制块混凝土</t>
  </si>
  <si>
    <t>-a</t>
  </si>
  <si>
    <t>m3</t>
  </si>
  <si>
    <t>甲方负责：外电（外线到变压器）的接入。                                                               乙方负责：低压端用电的布设（变压器到各个用电场所）；预制场地的硬化，模板制作安拆；钢筋制作安装、混凝土制作、浇筑、 养护；堆集、运输、安装、养护等所有与砼预制块有关的工作内容。</t>
  </si>
  <si>
    <t>场地清理、排水、基坑修整、垫层材料整平夯实、透水管预埋及固定、砂浆拌制、浆砌片石解小、砌筑、砼浇筑、振捣、养护、沟底及沟身抹面、养护等所有相关工序；施工现场的安全维护等所有与盖板明边沟相关的工作内容。</t>
    <phoneticPr fontId="10" type="noConversion"/>
  </si>
  <si>
    <t xml:space="preserve">    依据图纸所示位置及断面尺寸，并经现场实际验收合格按双方核定的设计（含变更设计）内的数量以立方米为单位计量； 除预制场地、砼、钢筋及甲方负责的由甲方提供外，所有材料（含沥青麻絮等）、设备（含吊车、挖机、发电机及施工用电设施等）、安全防护、预制块安装时的坡面清理、精平、砂浆粘接等均由乙方提供及实施，费用已含在综合单价中，不另行计量。</t>
    <phoneticPr fontId="10" type="noConversion"/>
  </si>
  <si>
    <t>依据图纸所示位置及断面尺寸，并经现场实际验收合格按双方核定的设计（含变更设计）内的数量以米为单位计量； 除预制场地、砼、钢筋及甲方负责的由甲方提供外，所有材料（含沥青麻絮等）、设备（含吊车、挖机、发电机及施工用电设施等）、安全防护、盖板安装时砂浆调平等均由乙方提供及实施，费用已含在综合单价中，不另行计量。盖板安装所需的砂浆调平及台帽施工不到位，造成盖板安放不下去，由乙方负责修整，费用已含在综合单价中，不另行计价。</t>
    <phoneticPr fontId="10" type="noConversion"/>
  </si>
  <si>
    <t>盖板明沟 （60cm*120cm）
（浆砌片石）（二选一）</t>
    <phoneticPr fontId="10" type="noConversion"/>
  </si>
  <si>
    <t>盖板明沟 （60cm*120cm）
（混凝土）（二选一）</t>
    <phoneticPr fontId="10" type="noConversion"/>
  </si>
  <si>
    <t>C30盖板
（预制、运输、安装）</t>
    <phoneticPr fontId="10" type="noConversion"/>
  </si>
  <si>
    <t>C20砼预制正六角空心块（预制、运输、安装）</t>
    <phoneticPr fontId="10" type="noConversion"/>
  </si>
  <si>
    <t>依据图纸所示位置尺寸，并经现场验收合格的按双方核定的设计（含设计变更）内工程量以米为单位计量。除台帽砼、盲沟用砂砾(碎石）、软式透水管、土工布、片石（运输由乙方负责）由甲方提供外，其余所有材料、设备（含发电机、搅拌机及施工用电设施等）及安全防护设施、片石解小等均由乙方提供及实施，费用已含在综合单价中，不另行计量。注：如乙方因台帽施工不到位，造成盖板安放不下去，由乙方自费返工处理或甲方直接从乙方的工程款中扣除返工处理费用给盖板安装队伍实施。基坑开挖及修整费用已含在单价中，不另行计价。</t>
    <phoneticPr fontId="10" type="noConversion"/>
  </si>
  <si>
    <t>备注：本次招标项目要求施工队必须配备足够的现场技术人员，如甲方赶工期要求增加设备，乙方必须无条件增加，增加费用已含在综合单价内；乙方在施工过程中必须满足当地的水保、环保要求，配备相应的环保设施；各施工队在进场前必须提供对劳务及工作人员进行投保，投保险种：无记名，人身意外伤害险，保险额伤亡险不低60万元，伤害险不低于10万元。机动车辆要求必须投保强制性保险和第三责任险（100万元以上），结算时提供保险单据原件备查，复印件作为结算附件资料。</t>
    <phoneticPr fontId="10" type="noConversion"/>
  </si>
  <si>
    <t>上述因素所产生的费用包含在综合单价内。</t>
    <phoneticPr fontId="10" type="noConversion"/>
  </si>
  <si>
    <t>1、以上综合单价均包含税金（乙方须向甲方提供正式的“增值税专用发票”、发票税目为“工程服务”，发票税率为“9%”，开具税票所需缴纳的一切税费由乙方自行承担)。</t>
    <phoneticPr fontId="10" type="noConversion"/>
  </si>
  <si>
    <t>2、上述综合单价包含安全及文明施工费（安全帽、工作服、标志标牌等，现场工作人员人身保险费，洒水降尘，河道等水系污染的清理）。</t>
    <phoneticPr fontId="10" type="noConversion"/>
  </si>
  <si>
    <t>3、上述综合单价已充分考虑本项目的施工特点（如机械使用低、二次装运、可能会出现的窝工和误工等费用），因此在项目实施中不考虑任何原因的费用和工期索赔。</t>
    <phoneticPr fontId="10" type="noConversion"/>
  </si>
</sst>
</file>

<file path=xl/styles.xml><?xml version="1.0" encoding="utf-8"?>
<styleSheet xmlns="http://schemas.openxmlformats.org/spreadsheetml/2006/main">
  <numFmts count="1">
    <numFmt numFmtId="176" formatCode="0;_듿"/>
  </numFmts>
  <fonts count="11">
    <font>
      <sz val="11"/>
      <color theme="1"/>
      <name val="等线"/>
      <charset val="134"/>
      <scheme val="minor"/>
    </font>
    <font>
      <sz val="10"/>
      <color theme="1"/>
      <name val="等线"/>
      <charset val="134"/>
      <scheme val="minor"/>
    </font>
    <font>
      <sz val="11"/>
      <name val="等线"/>
      <charset val="134"/>
      <scheme val="minor"/>
    </font>
    <font>
      <b/>
      <sz val="23"/>
      <color theme="1"/>
      <name val="等线"/>
      <charset val="134"/>
      <scheme val="minor"/>
    </font>
    <font>
      <b/>
      <sz val="10"/>
      <color theme="1"/>
      <name val="等线"/>
      <charset val="134"/>
      <scheme val="minor"/>
    </font>
    <font>
      <sz val="10"/>
      <name val="等线"/>
      <charset val="134"/>
      <scheme val="minor"/>
    </font>
    <font>
      <sz val="10"/>
      <color rgb="FFFF0000"/>
      <name val="等线"/>
      <charset val="134"/>
      <scheme val="minor"/>
    </font>
    <font>
      <sz val="10"/>
      <name val="宋体"/>
      <family val="3"/>
      <charset val="134"/>
    </font>
    <font>
      <sz val="11"/>
      <color theme="1"/>
      <name val="等线"/>
      <charset val="134"/>
      <scheme val="minor"/>
    </font>
    <font>
      <sz val="12"/>
      <name val="宋体"/>
      <family val="3"/>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2">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52">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4" fillId="0" borderId="1" xfId="0" applyFont="1" applyFill="1" applyBorder="1" applyAlignment="1">
      <alignment horizontal="center" vertical="center"/>
    </xf>
    <xf numFmtId="0" fontId="4" fillId="0" borderId="1" xfId="2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21" applyFont="1" applyFill="1" applyBorder="1" applyAlignment="1">
      <alignment horizontal="center" vertical="center" wrapText="1"/>
    </xf>
    <xf numFmtId="0" fontId="1" fillId="0" borderId="1" xfId="9" applyFont="1" applyFill="1" applyBorder="1" applyAlignment="1">
      <alignment horizontal="center" vertical="center" wrapText="1"/>
    </xf>
    <xf numFmtId="49" fontId="5" fillId="0" borderId="4"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21" applyFont="1" applyFill="1" applyBorder="1" applyAlignment="1">
      <alignment horizontal="left" vertical="center" wrapText="1"/>
    </xf>
    <xf numFmtId="49" fontId="6" fillId="0" borderId="4"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0" xfId="16" applyFont="1" applyFill="1" applyBorder="1" applyAlignment="1">
      <alignment horizontal="left" vertical="center" wrapText="1"/>
    </xf>
    <xf numFmtId="0" fontId="0" fillId="2" borderId="0" xfId="0" applyFill="1" applyAlignment="1">
      <alignment horizontal="center" vertical="center"/>
    </xf>
    <xf numFmtId="0" fontId="4" fillId="2" borderId="1" xfId="0" applyFont="1" applyFill="1" applyBorder="1" applyAlignment="1">
      <alignment horizontal="center" vertical="center"/>
    </xf>
    <xf numFmtId="0" fontId="4" fillId="2" borderId="1" xfId="21" applyFont="1" applyFill="1" applyBorder="1" applyAlignment="1">
      <alignment horizontal="center" vertical="center" wrapText="1"/>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21" applyFont="1" applyFill="1" applyBorder="1" applyAlignment="1">
      <alignment horizontal="center" vertical="center" wrapText="1"/>
    </xf>
    <xf numFmtId="0" fontId="1" fillId="2" borderId="1" xfId="9" applyFont="1" applyFill="1" applyBorder="1" applyAlignment="1">
      <alignment horizontal="center" vertical="center" wrapText="1"/>
    </xf>
    <xf numFmtId="49" fontId="1" fillId="2" borderId="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21" applyFont="1" applyFill="1" applyBorder="1" applyAlignment="1">
      <alignment horizontal="left" vertical="center" wrapText="1"/>
    </xf>
    <xf numFmtId="176" fontId="1"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0" fontId="2" fillId="2" borderId="0" xfId="0" applyFont="1" applyFill="1" applyBorder="1" applyAlignment="1"/>
    <xf numFmtId="0" fontId="2" fillId="2" borderId="0" xfId="0" applyFont="1" applyFill="1" applyBorder="1" applyAlignment="1">
      <alignment vertical="center"/>
    </xf>
    <xf numFmtId="0" fontId="1" fillId="2" borderId="0" xfId="16" applyFont="1" applyFill="1" applyBorder="1" applyAlignment="1">
      <alignment horizontal="left" vertical="center" wrapText="1"/>
    </xf>
    <xf numFmtId="0" fontId="0" fillId="2" borderId="0" xfId="0" applyFill="1" applyAlignment="1">
      <alignment horizontal="center" vertical="center" wrapText="1"/>
    </xf>
    <xf numFmtId="0" fontId="0" fillId="2" borderId="0" xfId="0" applyFill="1">
      <alignment vertical="center"/>
    </xf>
    <xf numFmtId="0" fontId="1" fillId="2" borderId="1" xfId="9"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7" fillId="2" borderId="7" xfId="0" applyNumberFormat="1" applyFont="1" applyFill="1" applyBorder="1" applyAlignment="1">
      <alignment horizontal="left" vertical="center" wrapText="1"/>
    </xf>
    <xf numFmtId="49" fontId="7" fillId="2" borderId="0" xfId="0" applyNumberFormat="1" applyFont="1" applyFill="1" applyAlignment="1">
      <alignment horizontal="left" vertical="center" wrapText="1"/>
    </xf>
    <xf numFmtId="49" fontId="7" fillId="2" borderId="7" xfId="0" applyNumberFormat="1" applyFont="1" applyFill="1" applyBorder="1" applyAlignment="1">
      <alignment horizontal="left" vertical="center"/>
    </xf>
    <xf numFmtId="49" fontId="7" fillId="2" borderId="0" xfId="0" applyNumberFormat="1" applyFont="1" applyFill="1" applyAlignment="1">
      <alignment horizontal="left" vertical="center"/>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22">
    <cellStyle name="常规" xfId="0" builtinId="0"/>
    <cellStyle name="常规 10" xfId="9"/>
    <cellStyle name="常规 2" xfId="12"/>
    <cellStyle name="常规 2 2" xfId="8"/>
    <cellStyle name="常规 2 2 2" xfId="5"/>
    <cellStyle name="常规 2 2 2 2" xfId="1"/>
    <cellStyle name="常规 2 2 2 2 2" xfId="13"/>
    <cellStyle name="常规 2 2 2 2 3" xfId="4"/>
    <cellStyle name="常规 2 2 3" xfId="6"/>
    <cellStyle name="常规 2 2 3 2" xfId="14"/>
    <cellStyle name="常规 2 2 3 3" xfId="3"/>
    <cellStyle name="常规 2 3" xfId="10"/>
    <cellStyle name="常规 2 3 2" xfId="11"/>
    <cellStyle name="常规 2 3 3" xfId="2"/>
    <cellStyle name="常规 2 4" xfId="15"/>
    <cellStyle name="常规 3" xfId="16"/>
    <cellStyle name="常规 3 2" xfId="7"/>
    <cellStyle name="常规 3 2 2" xfId="17"/>
    <cellStyle name="常规 3 3" xfId="18"/>
    <cellStyle name="常规 4" xfId="19"/>
    <cellStyle name="常规 4 2" xfId="20"/>
    <cellStyle name="常规 5"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9"/>
  <sheetViews>
    <sheetView tabSelected="1" view="pageBreakPreview" zoomScale="91" zoomScaleNormal="100" zoomScaleSheetLayoutView="91" workbookViewId="0">
      <pane xSplit="6" ySplit="3" topLeftCell="G4" activePane="bottomRight" state="frozen"/>
      <selection pane="topRight" activeCell="G1" sqref="G1"/>
      <selection pane="bottomLeft" activeCell="A4" sqref="A4"/>
      <selection pane="bottomRight" activeCell="H6" sqref="H6"/>
    </sheetView>
  </sheetViews>
  <sheetFormatPr defaultColWidth="9" defaultRowHeight="13.5"/>
  <cols>
    <col min="1" max="1" width="8.5" style="17" customWidth="1"/>
    <col min="2" max="2" width="14.375" style="17" customWidth="1"/>
    <col min="3" max="3" width="3.75" style="17" customWidth="1"/>
    <col min="4" max="4" width="9.75" style="17" customWidth="1"/>
    <col min="5" max="5" width="9.5" style="17" customWidth="1"/>
    <col min="6" max="6" width="11.75" style="17" customWidth="1"/>
    <col min="7" max="7" width="49.125" style="33" customWidth="1"/>
    <col min="8" max="8" width="76" style="17" customWidth="1"/>
    <col min="9" max="9" width="10.125" style="17"/>
    <col min="10" max="16384" width="9" style="17"/>
  </cols>
  <sheetData>
    <row r="1" spans="1:8" ht="66" customHeight="1">
      <c r="A1" s="42" t="s">
        <v>0</v>
      </c>
      <c r="B1" s="42"/>
      <c r="C1" s="42"/>
      <c r="D1" s="42"/>
      <c r="E1" s="42"/>
      <c r="F1" s="42"/>
      <c r="G1" s="42"/>
      <c r="H1" s="42"/>
    </row>
    <row r="2" spans="1:8" s="20" customFormat="1" ht="33" customHeight="1">
      <c r="A2" s="18" t="s">
        <v>1</v>
      </c>
      <c r="B2" s="18" t="s">
        <v>2</v>
      </c>
      <c r="C2" s="19" t="s">
        <v>3</v>
      </c>
      <c r="D2" s="19" t="s">
        <v>4</v>
      </c>
      <c r="E2" s="19" t="s">
        <v>5</v>
      </c>
      <c r="F2" s="19" t="s">
        <v>6</v>
      </c>
      <c r="G2" s="19" t="s">
        <v>7</v>
      </c>
      <c r="H2" s="19" t="s">
        <v>8</v>
      </c>
    </row>
    <row r="3" spans="1:8" s="20" customFormat="1" ht="33" customHeight="1">
      <c r="A3" s="43" t="s">
        <v>9</v>
      </c>
      <c r="B3" s="44"/>
      <c r="C3" s="19"/>
      <c r="D3" s="19"/>
      <c r="E3" s="19"/>
      <c r="F3" s="19"/>
      <c r="G3" s="19"/>
      <c r="H3" s="19"/>
    </row>
    <row r="4" spans="1:8" s="20" customFormat="1" ht="140.1" customHeight="1">
      <c r="A4" s="21" t="s">
        <v>10</v>
      </c>
      <c r="B4" s="22" t="s">
        <v>11</v>
      </c>
      <c r="C4" s="23" t="s">
        <v>12</v>
      </c>
      <c r="D4" s="23">
        <v>1</v>
      </c>
      <c r="E4" s="23">
        <f>ROUND(SUM(F6:F10)*0.015,0)</f>
        <v>31419</v>
      </c>
      <c r="F4" s="23">
        <f>ROUND(E4*D4,0)</f>
        <v>31419</v>
      </c>
      <c r="G4" s="24" t="s">
        <v>13</v>
      </c>
      <c r="H4" s="24" t="s">
        <v>14</v>
      </c>
    </row>
    <row r="5" spans="1:8" s="20" customFormat="1" ht="33" customHeight="1">
      <c r="A5" s="21" t="s">
        <v>15</v>
      </c>
      <c r="B5" s="22" t="s">
        <v>16</v>
      </c>
      <c r="C5" s="23"/>
      <c r="D5" s="23"/>
      <c r="E5" s="23"/>
      <c r="F5" s="23"/>
      <c r="G5" s="23"/>
      <c r="H5" s="23"/>
    </row>
    <row r="6" spans="1:8" s="20" customFormat="1" ht="115.5" customHeight="1">
      <c r="A6" s="25" t="s">
        <v>17</v>
      </c>
      <c r="B6" s="26" t="s">
        <v>18</v>
      </c>
      <c r="C6" s="23" t="s">
        <v>19</v>
      </c>
      <c r="D6" s="23">
        <f>880+1056</f>
        <v>1936</v>
      </c>
      <c r="E6" s="23">
        <v>260.76</v>
      </c>
      <c r="F6" s="23">
        <f t="shared" ref="F6:F11" si="0">ROUND(E6*D6,0)</f>
        <v>504831</v>
      </c>
      <c r="G6" s="23" t="s">
        <v>41</v>
      </c>
      <c r="H6" s="27" t="s">
        <v>48</v>
      </c>
    </row>
    <row r="7" spans="1:8" s="20" customFormat="1" ht="115.5" customHeight="1">
      <c r="A7" s="25" t="s">
        <v>20</v>
      </c>
      <c r="B7" s="26" t="s">
        <v>21</v>
      </c>
      <c r="C7" s="23" t="s">
        <v>19</v>
      </c>
      <c r="D7" s="23">
        <v>255</v>
      </c>
      <c r="E7" s="23">
        <v>280.91000000000003</v>
      </c>
      <c r="F7" s="23">
        <f t="shared" si="0"/>
        <v>71632</v>
      </c>
      <c r="G7" s="23" t="s">
        <v>41</v>
      </c>
      <c r="H7" s="27" t="s">
        <v>48</v>
      </c>
    </row>
    <row r="8" spans="1:8" s="20" customFormat="1" ht="115.5" customHeight="1">
      <c r="A8" s="25" t="s">
        <v>22</v>
      </c>
      <c r="B8" s="26" t="s">
        <v>23</v>
      </c>
      <c r="C8" s="23" t="s">
        <v>19</v>
      </c>
      <c r="D8" s="23">
        <v>893</v>
      </c>
      <c r="E8" s="23">
        <v>321.22000000000003</v>
      </c>
      <c r="F8" s="23">
        <f t="shared" si="0"/>
        <v>286849</v>
      </c>
      <c r="G8" s="23" t="s">
        <v>41</v>
      </c>
      <c r="H8" s="27" t="s">
        <v>48</v>
      </c>
    </row>
    <row r="9" spans="1:8" s="20" customFormat="1" ht="115.5" customHeight="1">
      <c r="A9" s="25" t="s">
        <v>24</v>
      </c>
      <c r="B9" s="26" t="s">
        <v>25</v>
      </c>
      <c r="C9" s="23" t="s">
        <v>19</v>
      </c>
      <c r="D9" s="23">
        <v>1873</v>
      </c>
      <c r="E9" s="23">
        <v>361.52</v>
      </c>
      <c r="F9" s="23">
        <f t="shared" si="0"/>
        <v>677127</v>
      </c>
      <c r="G9" s="23" t="s">
        <v>41</v>
      </c>
      <c r="H9" s="27" t="s">
        <v>48</v>
      </c>
    </row>
    <row r="10" spans="1:8" s="20" customFormat="1" ht="115.5" customHeight="1">
      <c r="A10" s="25" t="s">
        <v>26</v>
      </c>
      <c r="B10" s="26" t="s">
        <v>44</v>
      </c>
      <c r="C10" s="23" t="s">
        <v>19</v>
      </c>
      <c r="D10" s="23">
        <v>1379</v>
      </c>
      <c r="E10" s="23">
        <v>401.84</v>
      </c>
      <c r="F10" s="23">
        <f t="shared" si="0"/>
        <v>554137</v>
      </c>
      <c r="G10" s="23" t="s">
        <v>41</v>
      </c>
      <c r="H10" s="27" t="s">
        <v>48</v>
      </c>
    </row>
    <row r="11" spans="1:8" s="20" customFormat="1" ht="98.1" customHeight="1">
      <c r="A11" s="25" t="s">
        <v>27</v>
      </c>
      <c r="B11" s="26" t="s">
        <v>45</v>
      </c>
      <c r="C11" s="23" t="s">
        <v>19</v>
      </c>
      <c r="D11" s="23">
        <v>1379</v>
      </c>
      <c r="E11" s="23">
        <v>339.1</v>
      </c>
      <c r="F11" s="23">
        <f t="shared" si="0"/>
        <v>467619</v>
      </c>
      <c r="G11" s="23" t="s">
        <v>28</v>
      </c>
      <c r="H11" s="27" t="s">
        <v>29</v>
      </c>
    </row>
    <row r="12" spans="1:8" s="20" customFormat="1" ht="33.950000000000003" customHeight="1">
      <c r="A12" s="26" t="s">
        <v>30</v>
      </c>
      <c r="B12" s="22"/>
      <c r="C12" s="22"/>
      <c r="D12" s="22"/>
      <c r="E12" s="22"/>
      <c r="F12" s="28">
        <f>SUM(F4:F11)</f>
        <v>2593614</v>
      </c>
      <c r="G12" s="29"/>
      <c r="H12" s="28"/>
    </row>
    <row r="13" spans="1:8" s="30" customFormat="1" ht="27" customHeight="1">
      <c r="A13" s="38" t="s">
        <v>49</v>
      </c>
      <c r="B13" s="39"/>
      <c r="C13" s="39"/>
      <c r="D13" s="39"/>
      <c r="E13" s="39"/>
      <c r="F13" s="39"/>
      <c r="G13" s="39"/>
      <c r="H13" s="39"/>
    </row>
    <row r="14" spans="1:8" s="30" customFormat="1" ht="27" customHeight="1">
      <c r="A14" s="40"/>
      <c r="B14" s="41"/>
      <c r="C14" s="41"/>
      <c r="D14" s="41"/>
      <c r="E14" s="41"/>
      <c r="F14" s="41"/>
      <c r="G14" s="41"/>
      <c r="H14" s="41"/>
    </row>
    <row r="15" spans="1:8" s="30" customFormat="1" ht="20.100000000000001" customHeight="1">
      <c r="A15" s="45" t="s">
        <v>50</v>
      </c>
      <c r="B15" s="46"/>
      <c r="C15" s="46"/>
      <c r="D15" s="46"/>
      <c r="E15" s="46"/>
      <c r="F15" s="46"/>
      <c r="G15" s="46"/>
      <c r="H15" s="46"/>
    </row>
    <row r="16" spans="1:8" s="31" customFormat="1" ht="24" customHeight="1">
      <c r="A16" s="45" t="s">
        <v>51</v>
      </c>
      <c r="B16" s="46"/>
      <c r="C16" s="46"/>
      <c r="D16" s="46"/>
      <c r="E16" s="46"/>
      <c r="F16" s="46"/>
      <c r="G16" s="46"/>
      <c r="H16" s="46"/>
    </row>
    <row r="17" spans="1:8" s="31" customFormat="1" ht="24" customHeight="1">
      <c r="A17" s="47" t="s">
        <v>52</v>
      </c>
      <c r="B17" s="48"/>
      <c r="C17" s="48"/>
      <c r="D17" s="48"/>
      <c r="E17" s="48"/>
      <c r="F17" s="48"/>
      <c r="G17" s="48"/>
      <c r="H17" s="48"/>
    </row>
    <row r="18" spans="1:8" s="31" customFormat="1" ht="24" customHeight="1">
      <c r="A18" s="36" t="s">
        <v>53</v>
      </c>
      <c r="B18" s="37"/>
      <c r="C18" s="37"/>
      <c r="D18" s="37"/>
      <c r="E18" s="37"/>
      <c r="F18" s="37"/>
      <c r="G18" s="37"/>
      <c r="H18" s="37"/>
    </row>
    <row r="19" spans="1:8" ht="29.25" customHeight="1">
      <c r="A19" s="32"/>
      <c r="B19" s="32"/>
      <c r="C19" s="32"/>
      <c r="D19" s="32"/>
      <c r="E19" s="32"/>
      <c r="F19" s="32"/>
      <c r="G19" s="32"/>
      <c r="H19" s="32"/>
    </row>
  </sheetData>
  <sheetProtection password="C61B" sheet="1" objects="1" scenarios="1"/>
  <mergeCells count="7">
    <mergeCell ref="A18:H18"/>
    <mergeCell ref="A13:H14"/>
    <mergeCell ref="A1:H1"/>
    <mergeCell ref="A3:B3"/>
    <mergeCell ref="A15:H15"/>
    <mergeCell ref="A16:H16"/>
    <mergeCell ref="A17:H17"/>
  </mergeCells>
  <phoneticPr fontId="10" type="noConversion"/>
  <pageMargins left="0.9055118110236221" right="0.9055118110236221" top="0.94488188976377963" bottom="0.9055118110236221" header="0.19685039370078741" footer="0.6692913385826772"/>
  <pageSetup paperSize="9" scale="70" orientation="landscape" verticalDpi="300" r:id="rId1"/>
  <headerFooter>
    <oddFooter>&amp;L&amp;10投标法定代表人或授权委托人（签字盖章）：&amp;R&amp;P/&amp;N</oddFooter>
  </headerFooter>
</worksheet>
</file>

<file path=xl/worksheets/sheet2.xml><?xml version="1.0" encoding="utf-8"?>
<worksheet xmlns="http://schemas.openxmlformats.org/spreadsheetml/2006/main" xmlns:r="http://schemas.openxmlformats.org/officeDocument/2006/relationships">
  <dimension ref="A1:XEQ19"/>
  <sheetViews>
    <sheetView view="pageBreakPreview" zoomScale="80" zoomScaleNormal="100" zoomScaleSheetLayoutView="80" workbookViewId="0">
      <pane xSplit="6" ySplit="3" topLeftCell="G4" activePane="bottomRight" state="frozen"/>
      <selection pane="topRight" activeCell="G1" sqref="G1"/>
      <selection pane="bottomLeft" activeCell="A4" sqref="A4"/>
      <selection pane="bottomRight" activeCell="G6" sqref="G6"/>
    </sheetView>
  </sheetViews>
  <sheetFormatPr defaultColWidth="9" defaultRowHeight="13.5"/>
  <cols>
    <col min="1" max="1" width="9.125" style="17" customWidth="1"/>
    <col min="2" max="2" width="13.125" style="17" customWidth="1"/>
    <col min="3" max="3" width="4" style="17" customWidth="1"/>
    <col min="4" max="4" width="8.375" style="17" customWidth="1"/>
    <col min="5" max="5" width="9.75" style="17" customWidth="1"/>
    <col min="6" max="6" width="12.125" style="17" customWidth="1"/>
    <col min="7" max="7" width="49.875" style="33" customWidth="1"/>
    <col min="8" max="8" width="76.625" style="17" customWidth="1"/>
    <col min="9" max="16371" width="9" style="17"/>
    <col min="16372" max="16384" width="9" style="34"/>
  </cols>
  <sheetData>
    <row r="1" spans="1:8" ht="66" customHeight="1">
      <c r="A1" s="42" t="s">
        <v>31</v>
      </c>
      <c r="B1" s="42"/>
      <c r="C1" s="42"/>
      <c r="D1" s="42"/>
      <c r="E1" s="42"/>
      <c r="F1" s="42"/>
      <c r="G1" s="42"/>
      <c r="H1" s="42"/>
    </row>
    <row r="2" spans="1:8" s="20" customFormat="1" ht="33" customHeight="1">
      <c r="A2" s="18" t="s">
        <v>1</v>
      </c>
      <c r="B2" s="18" t="s">
        <v>2</v>
      </c>
      <c r="C2" s="19" t="s">
        <v>3</v>
      </c>
      <c r="D2" s="19" t="s">
        <v>4</v>
      </c>
      <c r="E2" s="19" t="s">
        <v>5</v>
      </c>
      <c r="F2" s="19" t="s">
        <v>6</v>
      </c>
      <c r="G2" s="19" t="s">
        <v>7</v>
      </c>
      <c r="H2" s="19" t="s">
        <v>8</v>
      </c>
    </row>
    <row r="3" spans="1:8" s="20" customFormat="1" ht="33" customHeight="1">
      <c r="A3" s="43" t="s">
        <v>9</v>
      </c>
      <c r="B3" s="44"/>
      <c r="C3" s="19"/>
      <c r="D3" s="19"/>
      <c r="E3" s="19"/>
      <c r="F3" s="19"/>
      <c r="G3" s="19"/>
      <c r="H3" s="19"/>
    </row>
    <row r="4" spans="1:8" s="20" customFormat="1" ht="171" customHeight="1">
      <c r="A4" s="21" t="s">
        <v>10</v>
      </c>
      <c r="B4" s="22" t="s">
        <v>11</v>
      </c>
      <c r="C4" s="23" t="s">
        <v>12</v>
      </c>
      <c r="D4" s="23">
        <v>1</v>
      </c>
      <c r="E4" s="23">
        <f>ROUND(SUM(F6:F10)*0.015,0)</f>
        <v>28006</v>
      </c>
      <c r="F4" s="23">
        <f t="shared" ref="F4:F11" si="0">ROUND(E4*D4,0)</f>
        <v>28006</v>
      </c>
      <c r="G4" s="24" t="s">
        <v>13</v>
      </c>
      <c r="H4" s="24" t="s">
        <v>14</v>
      </c>
    </row>
    <row r="5" spans="1:8" s="20" customFormat="1" ht="33" customHeight="1">
      <c r="A5" s="21" t="s">
        <v>15</v>
      </c>
      <c r="B5" s="22" t="s">
        <v>16</v>
      </c>
      <c r="C5" s="23"/>
      <c r="D5" s="23"/>
      <c r="E5" s="23"/>
      <c r="F5" s="23"/>
      <c r="G5" s="23"/>
      <c r="H5" s="23"/>
    </row>
    <row r="6" spans="1:8" s="20" customFormat="1" ht="98.1" customHeight="1">
      <c r="A6" s="25" t="s">
        <v>17</v>
      </c>
      <c r="B6" s="26" t="s">
        <v>18</v>
      </c>
      <c r="C6" s="23" t="s">
        <v>19</v>
      </c>
      <c r="D6" s="23">
        <f>1674+923</f>
        <v>2597</v>
      </c>
      <c r="E6" s="23">
        <v>267.49</v>
      </c>
      <c r="F6" s="23">
        <f t="shared" si="0"/>
        <v>694672</v>
      </c>
      <c r="G6" s="23" t="s">
        <v>41</v>
      </c>
      <c r="H6" s="27" t="s">
        <v>48</v>
      </c>
    </row>
    <row r="7" spans="1:8" s="20" customFormat="1" ht="98.1" customHeight="1">
      <c r="A7" s="25" t="s">
        <v>20</v>
      </c>
      <c r="B7" s="26" t="s">
        <v>21</v>
      </c>
      <c r="C7" s="23" t="s">
        <v>19</v>
      </c>
      <c r="D7" s="23">
        <v>260</v>
      </c>
      <c r="E7" s="23">
        <v>288.26</v>
      </c>
      <c r="F7" s="23">
        <f t="shared" si="0"/>
        <v>74948</v>
      </c>
      <c r="G7" s="23" t="s">
        <v>41</v>
      </c>
      <c r="H7" s="27" t="s">
        <v>48</v>
      </c>
    </row>
    <row r="8" spans="1:8" s="20" customFormat="1" ht="98.1" customHeight="1">
      <c r="A8" s="25" t="s">
        <v>22</v>
      </c>
      <c r="B8" s="26" t="s">
        <v>23</v>
      </c>
      <c r="C8" s="23" t="s">
        <v>19</v>
      </c>
      <c r="D8" s="23">
        <v>946</v>
      </c>
      <c r="E8" s="23">
        <v>329.79</v>
      </c>
      <c r="F8" s="23">
        <f t="shared" si="0"/>
        <v>311981</v>
      </c>
      <c r="G8" s="23" t="s">
        <v>41</v>
      </c>
      <c r="H8" s="27" t="s">
        <v>48</v>
      </c>
    </row>
    <row r="9" spans="1:8" s="20" customFormat="1" ht="98.1" customHeight="1">
      <c r="A9" s="25" t="s">
        <v>24</v>
      </c>
      <c r="B9" s="26" t="s">
        <v>25</v>
      </c>
      <c r="C9" s="23" t="s">
        <v>19</v>
      </c>
      <c r="D9" s="23">
        <v>1188</v>
      </c>
      <c r="E9" s="23">
        <v>371.32</v>
      </c>
      <c r="F9" s="23">
        <f t="shared" si="0"/>
        <v>441128</v>
      </c>
      <c r="G9" s="23" t="s">
        <v>41</v>
      </c>
      <c r="H9" s="27" t="s">
        <v>48</v>
      </c>
    </row>
    <row r="10" spans="1:8" s="20" customFormat="1" ht="98.1" customHeight="1">
      <c r="A10" s="25" t="s">
        <v>26</v>
      </c>
      <c r="B10" s="26" t="s">
        <v>44</v>
      </c>
      <c r="C10" s="23" t="s">
        <v>19</v>
      </c>
      <c r="D10" s="23">
        <v>834</v>
      </c>
      <c r="E10" s="23">
        <v>412.86</v>
      </c>
      <c r="F10" s="23">
        <f t="shared" si="0"/>
        <v>344325</v>
      </c>
      <c r="G10" s="23" t="s">
        <v>41</v>
      </c>
      <c r="H10" s="27" t="s">
        <v>48</v>
      </c>
    </row>
    <row r="11" spans="1:8" s="20" customFormat="1" ht="98.1" customHeight="1">
      <c r="A11" s="25" t="s">
        <v>27</v>
      </c>
      <c r="B11" s="26" t="s">
        <v>45</v>
      </c>
      <c r="C11" s="23"/>
      <c r="D11" s="23">
        <v>834</v>
      </c>
      <c r="E11" s="23">
        <v>339.1</v>
      </c>
      <c r="F11" s="23">
        <f t="shared" si="0"/>
        <v>282809</v>
      </c>
      <c r="G11" s="23" t="s">
        <v>28</v>
      </c>
      <c r="H11" s="27" t="s">
        <v>29</v>
      </c>
    </row>
    <row r="12" spans="1:8" s="20" customFormat="1" ht="33" customHeight="1">
      <c r="A12" s="26" t="s">
        <v>30</v>
      </c>
      <c r="B12" s="22"/>
      <c r="C12" s="22"/>
      <c r="D12" s="22"/>
      <c r="E12" s="22"/>
      <c r="F12" s="28">
        <f>SUM(F4:F11)</f>
        <v>2177869</v>
      </c>
      <c r="G12" s="29"/>
      <c r="H12" s="28"/>
    </row>
    <row r="13" spans="1:8" s="30" customFormat="1" ht="27" customHeight="1">
      <c r="A13" s="38" t="s">
        <v>49</v>
      </c>
      <c r="B13" s="39"/>
      <c r="C13" s="39"/>
      <c r="D13" s="39"/>
      <c r="E13" s="39"/>
      <c r="F13" s="39"/>
      <c r="G13" s="39"/>
      <c r="H13" s="39"/>
    </row>
    <row r="14" spans="1:8" s="30" customFormat="1" ht="27" customHeight="1">
      <c r="A14" s="40"/>
      <c r="B14" s="41"/>
      <c r="C14" s="41"/>
      <c r="D14" s="41"/>
      <c r="E14" s="41"/>
      <c r="F14" s="41"/>
      <c r="G14" s="41"/>
      <c r="H14" s="41"/>
    </row>
    <row r="15" spans="1:8" s="30" customFormat="1" ht="20.100000000000001" customHeight="1">
      <c r="A15" s="45" t="s">
        <v>50</v>
      </c>
      <c r="B15" s="46"/>
      <c r="C15" s="46"/>
      <c r="D15" s="46"/>
      <c r="E15" s="46"/>
      <c r="F15" s="46"/>
      <c r="G15" s="46"/>
      <c r="H15" s="46"/>
    </row>
    <row r="16" spans="1:8" s="31" customFormat="1" ht="24" customHeight="1">
      <c r="A16" s="45" t="s">
        <v>51</v>
      </c>
      <c r="B16" s="46"/>
      <c r="C16" s="46"/>
      <c r="D16" s="46"/>
      <c r="E16" s="46"/>
      <c r="F16" s="46"/>
      <c r="G16" s="46"/>
      <c r="H16" s="46"/>
    </row>
    <row r="17" spans="1:8" s="31" customFormat="1" ht="24" customHeight="1">
      <c r="A17" s="47" t="s">
        <v>52</v>
      </c>
      <c r="B17" s="48"/>
      <c r="C17" s="48"/>
      <c r="D17" s="48"/>
      <c r="E17" s="48"/>
      <c r="F17" s="48"/>
      <c r="G17" s="48"/>
      <c r="H17" s="48"/>
    </row>
    <row r="18" spans="1:8" s="31" customFormat="1" ht="24" customHeight="1">
      <c r="A18" s="36" t="s">
        <v>53</v>
      </c>
      <c r="B18" s="37"/>
      <c r="C18" s="37"/>
      <c r="D18" s="37"/>
      <c r="E18" s="37"/>
      <c r="F18" s="37"/>
      <c r="G18" s="37"/>
      <c r="H18" s="37"/>
    </row>
    <row r="19" spans="1:8" ht="29.25" customHeight="1">
      <c r="A19" s="32"/>
      <c r="B19" s="32"/>
      <c r="C19" s="32"/>
      <c r="D19" s="32"/>
      <c r="E19" s="32"/>
      <c r="F19" s="32"/>
      <c r="G19" s="32"/>
      <c r="H19" s="32"/>
    </row>
  </sheetData>
  <sheetProtection password="C61B" sheet="1" objects="1" scenarios="1"/>
  <mergeCells count="7">
    <mergeCell ref="A17:H17"/>
    <mergeCell ref="A18:H18"/>
    <mergeCell ref="A1:H1"/>
    <mergeCell ref="A3:B3"/>
    <mergeCell ref="A13:H14"/>
    <mergeCell ref="A15:H15"/>
    <mergeCell ref="A16:H16"/>
  </mergeCells>
  <phoneticPr fontId="10" type="noConversion"/>
  <pageMargins left="0.94488188976377963" right="0.9055118110236221" top="0.86614173228346458" bottom="0.9055118110236221" header="0.19685039370078741" footer="0.63"/>
  <pageSetup paperSize="9" scale="70" orientation="landscape" verticalDpi="300" r:id="rId1"/>
  <headerFooter>
    <oddFooter>&amp;L&amp;16投标法定代表人或授权委托人（签字盖章）：&amp;R&amp;P/&amp;N</oddFooter>
  </headerFooter>
</worksheet>
</file>

<file path=xl/worksheets/sheet3.xml><?xml version="1.0" encoding="utf-8"?>
<worksheet xmlns="http://schemas.openxmlformats.org/spreadsheetml/2006/main" xmlns:r="http://schemas.openxmlformats.org/officeDocument/2006/relationships">
  <dimension ref="A1:XEO19"/>
  <sheetViews>
    <sheetView view="pageBreakPreview" zoomScale="80" zoomScaleNormal="100" zoomScaleSheetLayoutView="80" workbookViewId="0">
      <selection activeCell="G7" sqref="G7"/>
    </sheetView>
  </sheetViews>
  <sheetFormatPr defaultColWidth="9" defaultRowHeight="13.5"/>
  <cols>
    <col min="1" max="1" width="10.875" style="17" customWidth="1"/>
    <col min="2" max="2" width="22.875" style="17" customWidth="1"/>
    <col min="3" max="3" width="5" style="17" customWidth="1"/>
    <col min="4" max="4" width="9.75" style="17" customWidth="1"/>
    <col min="5" max="5" width="12" style="17" customWidth="1"/>
    <col min="6" max="6" width="13.125" style="17" customWidth="1"/>
    <col min="7" max="7" width="60.5" style="33" customWidth="1"/>
    <col min="8" max="8" width="80.25" style="17" customWidth="1"/>
    <col min="9" max="16369" width="9" style="17"/>
    <col min="16370" max="16384" width="9" style="34"/>
  </cols>
  <sheetData>
    <row r="1" spans="1:8" ht="66" customHeight="1">
      <c r="A1" s="42" t="s">
        <v>32</v>
      </c>
      <c r="B1" s="42"/>
      <c r="C1" s="42"/>
      <c r="D1" s="42"/>
      <c r="E1" s="42"/>
      <c r="F1" s="42"/>
      <c r="G1" s="42"/>
      <c r="H1" s="42"/>
    </row>
    <row r="2" spans="1:8" s="20" customFormat="1" ht="33" customHeight="1">
      <c r="A2" s="18" t="s">
        <v>1</v>
      </c>
      <c r="B2" s="18" t="s">
        <v>2</v>
      </c>
      <c r="C2" s="19" t="s">
        <v>3</v>
      </c>
      <c r="D2" s="19" t="s">
        <v>4</v>
      </c>
      <c r="E2" s="19" t="s">
        <v>5</v>
      </c>
      <c r="F2" s="19" t="s">
        <v>6</v>
      </c>
      <c r="G2" s="19" t="s">
        <v>7</v>
      </c>
      <c r="H2" s="19" t="s">
        <v>8</v>
      </c>
    </row>
    <row r="3" spans="1:8" s="20" customFormat="1" ht="33" customHeight="1">
      <c r="A3" s="43" t="s">
        <v>9</v>
      </c>
      <c r="B3" s="44"/>
      <c r="C3" s="19"/>
      <c r="D3" s="19"/>
      <c r="E3" s="19"/>
      <c r="F3" s="19"/>
      <c r="G3" s="19"/>
      <c r="H3" s="19"/>
    </row>
    <row r="4" spans="1:8" s="20" customFormat="1" ht="138" customHeight="1">
      <c r="A4" s="21" t="s">
        <v>10</v>
      </c>
      <c r="B4" s="22" t="s">
        <v>11</v>
      </c>
      <c r="C4" s="23" t="s">
        <v>12</v>
      </c>
      <c r="D4" s="23">
        <v>1</v>
      </c>
      <c r="E4" s="23">
        <f>ROUND(SUM(F6:F10)*0.015,0)</f>
        <v>30753</v>
      </c>
      <c r="F4" s="23">
        <f>ROUND(E4*D4,0)</f>
        <v>30753</v>
      </c>
      <c r="G4" s="24" t="s">
        <v>13</v>
      </c>
      <c r="H4" s="35" t="s">
        <v>14</v>
      </c>
    </row>
    <row r="5" spans="1:8" s="20" customFormat="1" ht="33" customHeight="1">
      <c r="A5" s="21" t="s">
        <v>15</v>
      </c>
      <c r="B5" s="22" t="s">
        <v>16</v>
      </c>
      <c r="C5" s="23"/>
      <c r="D5" s="23"/>
      <c r="E5" s="23"/>
      <c r="F5" s="23"/>
      <c r="G5" s="23"/>
      <c r="H5" s="23"/>
    </row>
    <row r="6" spans="1:8" s="20" customFormat="1" ht="98.1" customHeight="1">
      <c r="A6" s="25" t="s">
        <v>17</v>
      </c>
      <c r="B6" s="26" t="s">
        <v>18</v>
      </c>
      <c r="C6" s="23" t="s">
        <v>19</v>
      </c>
      <c r="D6" s="23">
        <f>1136+942</f>
        <v>2078</v>
      </c>
      <c r="E6" s="23">
        <v>274.22000000000003</v>
      </c>
      <c r="F6" s="23">
        <f t="shared" ref="F6:F11" si="0">ROUND(E6*D6,0)</f>
        <v>569829</v>
      </c>
      <c r="G6" s="23" t="s">
        <v>41</v>
      </c>
      <c r="H6" s="27" t="s">
        <v>48</v>
      </c>
    </row>
    <row r="7" spans="1:8" s="20" customFormat="1" ht="98.1" customHeight="1">
      <c r="A7" s="25" t="s">
        <v>20</v>
      </c>
      <c r="B7" s="26" t="s">
        <v>21</v>
      </c>
      <c r="C7" s="23" t="s">
        <v>19</v>
      </c>
      <c r="D7" s="23">
        <v>444</v>
      </c>
      <c r="E7" s="23">
        <v>295.60000000000002</v>
      </c>
      <c r="F7" s="23">
        <f t="shared" si="0"/>
        <v>131246</v>
      </c>
      <c r="G7" s="23" t="s">
        <v>41</v>
      </c>
      <c r="H7" s="27" t="s">
        <v>48</v>
      </c>
    </row>
    <row r="8" spans="1:8" s="20" customFormat="1" ht="98.1" customHeight="1">
      <c r="A8" s="25" t="s">
        <v>22</v>
      </c>
      <c r="B8" s="26" t="s">
        <v>23</v>
      </c>
      <c r="C8" s="23" t="s">
        <v>19</v>
      </c>
      <c r="D8" s="23">
        <v>423</v>
      </c>
      <c r="E8" s="23">
        <v>338.35</v>
      </c>
      <c r="F8" s="23">
        <f t="shared" si="0"/>
        <v>143122</v>
      </c>
      <c r="G8" s="23" t="s">
        <v>41</v>
      </c>
      <c r="H8" s="27" t="s">
        <v>48</v>
      </c>
    </row>
    <row r="9" spans="1:8" s="20" customFormat="1" ht="98.1" customHeight="1">
      <c r="A9" s="25" t="s">
        <v>24</v>
      </c>
      <c r="B9" s="26" t="s">
        <v>25</v>
      </c>
      <c r="C9" s="23" t="s">
        <v>19</v>
      </c>
      <c r="D9" s="23">
        <v>1901</v>
      </c>
      <c r="E9" s="23">
        <v>381.11</v>
      </c>
      <c r="F9" s="23">
        <f t="shared" si="0"/>
        <v>724490</v>
      </c>
      <c r="G9" s="23" t="s">
        <v>41</v>
      </c>
      <c r="H9" s="27" t="s">
        <v>48</v>
      </c>
    </row>
    <row r="10" spans="1:8" s="20" customFormat="1" ht="98.1" customHeight="1">
      <c r="A10" s="25" t="s">
        <v>26</v>
      </c>
      <c r="B10" s="26" t="s">
        <v>44</v>
      </c>
      <c r="C10" s="23" t="s">
        <v>19</v>
      </c>
      <c r="D10" s="23">
        <v>1136</v>
      </c>
      <c r="E10" s="23">
        <v>423.87</v>
      </c>
      <c r="F10" s="23">
        <f t="shared" si="0"/>
        <v>481516</v>
      </c>
      <c r="G10" s="23" t="s">
        <v>41</v>
      </c>
      <c r="H10" s="27" t="s">
        <v>48</v>
      </c>
    </row>
    <row r="11" spans="1:8" s="20" customFormat="1" ht="98.1" customHeight="1">
      <c r="A11" s="25" t="s">
        <v>27</v>
      </c>
      <c r="B11" s="26" t="s">
        <v>45</v>
      </c>
      <c r="C11" s="23"/>
      <c r="D11" s="23">
        <v>1136</v>
      </c>
      <c r="E11" s="23">
        <v>339.1</v>
      </c>
      <c r="F11" s="23">
        <f t="shared" si="0"/>
        <v>385218</v>
      </c>
      <c r="G11" s="23" t="s">
        <v>28</v>
      </c>
      <c r="H11" s="27" t="s">
        <v>29</v>
      </c>
    </row>
    <row r="12" spans="1:8" s="20" customFormat="1" ht="30" customHeight="1">
      <c r="A12" s="26" t="s">
        <v>30</v>
      </c>
      <c r="B12" s="22"/>
      <c r="C12" s="22"/>
      <c r="D12" s="22"/>
      <c r="E12" s="22"/>
      <c r="F12" s="28">
        <f>SUM(F4:F11)</f>
        <v>2466174</v>
      </c>
      <c r="G12" s="29"/>
      <c r="H12" s="28"/>
    </row>
    <row r="13" spans="1:8" s="30" customFormat="1" ht="27" customHeight="1">
      <c r="A13" s="38" t="s">
        <v>49</v>
      </c>
      <c r="B13" s="39"/>
      <c r="C13" s="39"/>
      <c r="D13" s="39"/>
      <c r="E13" s="39"/>
      <c r="F13" s="39"/>
      <c r="G13" s="39"/>
      <c r="H13" s="39"/>
    </row>
    <row r="14" spans="1:8" s="30" customFormat="1" ht="27" customHeight="1">
      <c r="A14" s="40"/>
      <c r="B14" s="41"/>
      <c r="C14" s="41"/>
      <c r="D14" s="41"/>
      <c r="E14" s="41"/>
      <c r="F14" s="41"/>
      <c r="G14" s="41"/>
      <c r="H14" s="41"/>
    </row>
    <row r="15" spans="1:8" s="30" customFormat="1" ht="20.100000000000001" customHeight="1">
      <c r="A15" s="45" t="s">
        <v>50</v>
      </c>
      <c r="B15" s="46"/>
      <c r="C15" s="46"/>
      <c r="D15" s="46"/>
      <c r="E15" s="46"/>
      <c r="F15" s="46"/>
      <c r="G15" s="46"/>
      <c r="H15" s="46"/>
    </row>
    <row r="16" spans="1:8" s="31" customFormat="1" ht="24" customHeight="1">
      <c r="A16" s="45" t="s">
        <v>51</v>
      </c>
      <c r="B16" s="46"/>
      <c r="C16" s="46"/>
      <c r="D16" s="46"/>
      <c r="E16" s="46"/>
      <c r="F16" s="46"/>
      <c r="G16" s="46"/>
      <c r="H16" s="46"/>
    </row>
    <row r="17" spans="1:8" s="31" customFormat="1" ht="24" customHeight="1">
      <c r="A17" s="47" t="s">
        <v>52</v>
      </c>
      <c r="B17" s="48"/>
      <c r="C17" s="48"/>
      <c r="D17" s="48"/>
      <c r="E17" s="48"/>
      <c r="F17" s="48"/>
      <c r="G17" s="48"/>
      <c r="H17" s="48"/>
    </row>
    <row r="18" spans="1:8" s="31" customFormat="1" ht="24" customHeight="1">
      <c r="A18" s="36" t="s">
        <v>53</v>
      </c>
      <c r="B18" s="37"/>
      <c r="C18" s="37"/>
      <c r="D18" s="37"/>
      <c r="E18" s="37"/>
      <c r="F18" s="37"/>
      <c r="G18" s="37"/>
      <c r="H18" s="37"/>
    </row>
    <row r="19" spans="1:8" ht="29.25" customHeight="1">
      <c r="A19" s="32"/>
      <c r="B19" s="32"/>
      <c r="C19" s="32"/>
      <c r="D19" s="32"/>
      <c r="E19" s="32"/>
      <c r="F19" s="32"/>
      <c r="G19" s="32"/>
      <c r="H19" s="32"/>
    </row>
  </sheetData>
  <sheetProtection password="C61B" sheet="1" objects="1" scenarios="1"/>
  <mergeCells count="7">
    <mergeCell ref="A17:H17"/>
    <mergeCell ref="A18:H18"/>
    <mergeCell ref="A1:H1"/>
    <mergeCell ref="A3:B3"/>
    <mergeCell ref="A13:H14"/>
    <mergeCell ref="A15:H15"/>
    <mergeCell ref="A16:H16"/>
  </mergeCells>
  <phoneticPr fontId="10" type="noConversion"/>
  <pageMargins left="0.9055118110236221" right="0.86614173228346458" top="0.94488188976377963" bottom="0.9055118110236221" header="0.19685039370078741" footer="0.74"/>
  <pageSetup paperSize="9" scale="60" orientation="landscape" verticalDpi="300" r:id="rId1"/>
  <headerFooter>
    <oddFooter>&amp;L&amp;10投标法定代表人或授权委托人（签字盖章）：</oddFooter>
  </headerFooter>
</worksheet>
</file>

<file path=xl/worksheets/sheet4.xml><?xml version="1.0" encoding="utf-8"?>
<worksheet xmlns="http://schemas.openxmlformats.org/spreadsheetml/2006/main" xmlns:r="http://schemas.openxmlformats.org/officeDocument/2006/relationships">
  <dimension ref="A1:XEC16"/>
  <sheetViews>
    <sheetView view="pageBreakPreview" zoomScaleNormal="100" zoomScaleSheetLayoutView="100" workbookViewId="0">
      <selection activeCell="G4" sqref="G4"/>
    </sheetView>
  </sheetViews>
  <sheetFormatPr defaultColWidth="9" defaultRowHeight="13.5"/>
  <cols>
    <col min="1" max="1" width="10.875" style="2" customWidth="1"/>
    <col min="2" max="2" width="22.875" style="2" customWidth="1"/>
    <col min="3" max="3" width="5" style="2" customWidth="1"/>
    <col min="4" max="4" width="9.75" style="2" customWidth="1"/>
    <col min="5" max="5" width="9.25" style="2" customWidth="1"/>
    <col min="6" max="6" width="11.125" style="2" customWidth="1"/>
    <col min="7" max="7" width="47.375" style="3" customWidth="1"/>
    <col min="8" max="8" width="67.25" style="2" customWidth="1"/>
    <col min="9" max="16357" width="9" style="2"/>
  </cols>
  <sheetData>
    <row r="1" spans="1:8" ht="66" customHeight="1">
      <c r="A1" s="49" t="s">
        <v>33</v>
      </c>
      <c r="B1" s="49"/>
      <c r="C1" s="49"/>
      <c r="D1" s="49"/>
      <c r="E1" s="49"/>
      <c r="F1" s="49"/>
      <c r="G1" s="49"/>
      <c r="H1" s="49"/>
    </row>
    <row r="2" spans="1:8" s="1" customFormat="1" ht="33" customHeight="1">
      <c r="A2" s="4" t="s">
        <v>1</v>
      </c>
      <c r="B2" s="4" t="s">
        <v>2</v>
      </c>
      <c r="C2" s="5" t="s">
        <v>3</v>
      </c>
      <c r="D2" s="5" t="s">
        <v>4</v>
      </c>
      <c r="E2" s="5" t="s">
        <v>5</v>
      </c>
      <c r="F2" s="5" t="s">
        <v>6</v>
      </c>
      <c r="G2" s="5" t="s">
        <v>7</v>
      </c>
      <c r="H2" s="5" t="s">
        <v>8</v>
      </c>
    </row>
    <row r="3" spans="1:8" s="1" customFormat="1" ht="29.1" customHeight="1">
      <c r="A3" s="50" t="s">
        <v>9</v>
      </c>
      <c r="B3" s="51"/>
      <c r="C3" s="5"/>
      <c r="D3" s="5"/>
      <c r="E3" s="5"/>
      <c r="F3" s="5"/>
      <c r="G3" s="5"/>
      <c r="H3" s="5"/>
    </row>
    <row r="4" spans="1:8" s="1" customFormat="1" ht="141" customHeight="1">
      <c r="A4" s="6" t="s">
        <v>10</v>
      </c>
      <c r="B4" s="7" t="s">
        <v>11</v>
      </c>
      <c r="C4" s="8" t="s">
        <v>12</v>
      </c>
      <c r="D4" s="8">
        <v>1</v>
      </c>
      <c r="E4" s="8">
        <f>ROUND(SUM(F6:F8)*0.015,0)</f>
        <v>30941</v>
      </c>
      <c r="F4" s="8">
        <f t="shared" ref="F4:F8" si="0">ROUND(E4*D4,0)</f>
        <v>30941</v>
      </c>
      <c r="G4" s="9" t="s">
        <v>13</v>
      </c>
      <c r="H4" s="9" t="s">
        <v>14</v>
      </c>
    </row>
    <row r="5" spans="1:8" s="1" customFormat="1" ht="33" customHeight="1">
      <c r="A5" s="6" t="s">
        <v>15</v>
      </c>
      <c r="B5" s="7" t="s">
        <v>16</v>
      </c>
      <c r="C5" s="8"/>
      <c r="D5" s="8"/>
      <c r="E5" s="8"/>
      <c r="F5" s="8"/>
      <c r="G5" s="8"/>
      <c r="H5" s="8"/>
    </row>
    <row r="6" spans="1:8" s="1" customFormat="1" ht="96.75" customHeight="1">
      <c r="A6" s="10" t="s">
        <v>34</v>
      </c>
      <c r="B6" s="11" t="s">
        <v>46</v>
      </c>
      <c r="C6" s="8" t="s">
        <v>19</v>
      </c>
      <c r="D6" s="8">
        <v>18144</v>
      </c>
      <c r="E6" s="8">
        <v>98.02</v>
      </c>
      <c r="F6" s="8">
        <f t="shared" si="0"/>
        <v>1778475</v>
      </c>
      <c r="G6" s="12" t="s">
        <v>35</v>
      </c>
      <c r="H6" s="12" t="s">
        <v>43</v>
      </c>
    </row>
    <row r="7" spans="1:8" s="1" customFormat="1" ht="27" customHeight="1">
      <c r="A7" s="6" t="s">
        <v>36</v>
      </c>
      <c r="B7" s="7" t="s">
        <v>37</v>
      </c>
      <c r="C7" s="8"/>
      <c r="D7" s="8"/>
      <c r="E7" s="8"/>
      <c r="F7" s="8"/>
      <c r="G7" s="8"/>
      <c r="H7" s="8"/>
    </row>
    <row r="8" spans="1:8" s="1" customFormat="1" ht="69" customHeight="1">
      <c r="A8" s="13" t="s">
        <v>38</v>
      </c>
      <c r="B8" s="11" t="s">
        <v>47</v>
      </c>
      <c r="C8" s="8" t="s">
        <v>39</v>
      </c>
      <c r="D8" s="8">
        <v>296.8</v>
      </c>
      <c r="E8" s="8">
        <v>957.63</v>
      </c>
      <c r="F8" s="8">
        <f t="shared" si="0"/>
        <v>284225</v>
      </c>
      <c r="G8" s="12" t="s">
        <v>40</v>
      </c>
      <c r="H8" s="12" t="s">
        <v>42</v>
      </c>
    </row>
    <row r="9" spans="1:8" s="1" customFormat="1" ht="25.5" customHeight="1">
      <c r="A9" s="11" t="s">
        <v>30</v>
      </c>
      <c r="B9" s="7"/>
      <c r="C9" s="7"/>
      <c r="D9" s="7"/>
      <c r="E9" s="7"/>
      <c r="F9" s="14">
        <f>SUM(F4:F6)</f>
        <v>1809416</v>
      </c>
      <c r="G9" s="15"/>
      <c r="H9" s="14"/>
    </row>
    <row r="10" spans="1:8" s="30" customFormat="1" ht="27" customHeight="1">
      <c r="A10" s="38" t="s">
        <v>49</v>
      </c>
      <c r="B10" s="39"/>
      <c r="C10" s="39"/>
      <c r="D10" s="39"/>
      <c r="E10" s="39"/>
      <c r="F10" s="39"/>
      <c r="G10" s="39"/>
      <c r="H10" s="39"/>
    </row>
    <row r="11" spans="1:8" s="30" customFormat="1" ht="27" customHeight="1">
      <c r="A11" s="40"/>
      <c r="B11" s="41"/>
      <c r="C11" s="41"/>
      <c r="D11" s="41"/>
      <c r="E11" s="41"/>
      <c r="F11" s="41"/>
      <c r="G11" s="41"/>
      <c r="H11" s="41"/>
    </row>
    <row r="12" spans="1:8" s="30" customFormat="1" ht="20.100000000000001" customHeight="1">
      <c r="A12" s="45" t="s">
        <v>50</v>
      </c>
      <c r="B12" s="46"/>
      <c r="C12" s="46"/>
      <c r="D12" s="46"/>
      <c r="E12" s="46"/>
      <c r="F12" s="46"/>
      <c r="G12" s="46"/>
      <c r="H12" s="46"/>
    </row>
    <row r="13" spans="1:8" s="31" customFormat="1" ht="17.25" customHeight="1">
      <c r="A13" s="45" t="s">
        <v>51</v>
      </c>
      <c r="B13" s="46"/>
      <c r="C13" s="46"/>
      <c r="D13" s="46"/>
      <c r="E13" s="46"/>
      <c r="F13" s="46"/>
      <c r="G13" s="46"/>
      <c r="H13" s="46"/>
    </row>
    <row r="14" spans="1:8" s="31" customFormat="1" ht="17.25" customHeight="1">
      <c r="A14" s="47" t="s">
        <v>52</v>
      </c>
      <c r="B14" s="48"/>
      <c r="C14" s="48"/>
      <c r="D14" s="48"/>
      <c r="E14" s="48"/>
      <c r="F14" s="48"/>
      <c r="G14" s="48"/>
      <c r="H14" s="48"/>
    </row>
    <row r="15" spans="1:8" s="31" customFormat="1" ht="17.25" customHeight="1">
      <c r="A15" s="36" t="s">
        <v>53</v>
      </c>
      <c r="B15" s="37"/>
      <c r="C15" s="37"/>
      <c r="D15" s="37"/>
      <c r="E15" s="37"/>
      <c r="F15" s="37"/>
      <c r="G15" s="37"/>
      <c r="H15" s="37"/>
    </row>
    <row r="16" spans="1:8" ht="29.25" customHeight="1">
      <c r="A16" s="16"/>
      <c r="B16" s="16"/>
      <c r="C16" s="16"/>
      <c r="D16" s="16"/>
      <c r="E16" s="16"/>
      <c r="F16" s="16"/>
      <c r="G16" s="16"/>
      <c r="H16" s="16"/>
    </row>
  </sheetData>
  <sheetProtection password="C61B" sheet="1" objects="1" scenarios="1"/>
  <mergeCells count="7">
    <mergeCell ref="A14:H14"/>
    <mergeCell ref="A15:H15"/>
    <mergeCell ref="A1:H1"/>
    <mergeCell ref="A3:B3"/>
    <mergeCell ref="A10:H11"/>
    <mergeCell ref="A12:H12"/>
    <mergeCell ref="A13:H13"/>
  </mergeCells>
  <phoneticPr fontId="10" type="noConversion"/>
  <pageMargins left="0.9055118110236221" right="0.9055118110236221" top="0.98425196850393704" bottom="0.9055118110236221" header="0.31496062992125984" footer="0.76"/>
  <pageSetup paperSize="9" scale="70" orientation="landscape" verticalDpi="300" r:id="rId1"/>
  <headerFooter>
    <oddFooter>&amp;L&amp;10投标法定代表人或授权委托人（签字盖章）：</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8</vt:i4>
      </vt:variant>
    </vt:vector>
  </HeadingPairs>
  <TitlesOfParts>
    <vt:vector size="12" baseType="lpstr">
      <vt:lpstr>1标段（K1+138.862-K9+000）</vt:lpstr>
      <vt:lpstr>2标段（K9+000-K15+000）</vt:lpstr>
      <vt:lpstr>3标段（K15+000-K21+600）</vt:lpstr>
      <vt:lpstr>4标段盖板预制与安装</vt:lpstr>
      <vt:lpstr>'1标段（K1+138.862-K9+000）'!Print_Area</vt:lpstr>
      <vt:lpstr>'2标段（K9+000-K15+000）'!Print_Area</vt:lpstr>
      <vt:lpstr>'3标段（K15+000-K21+600）'!Print_Area</vt:lpstr>
      <vt:lpstr>'4标段盖板预制与安装'!Print_Area</vt:lpstr>
      <vt:lpstr>'1标段（K1+138.862-K9+000）'!Print_Titles</vt:lpstr>
      <vt:lpstr>'2标段（K9+000-K15+000）'!Print_Titles</vt:lpstr>
      <vt:lpstr>'3标段（K15+000-K21+600）'!Print_Titles</vt:lpstr>
      <vt:lpstr>'4标段盖板预制与安装'!Print_Titles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15501</dc:creator>
  <cp:lastModifiedBy>Administrator</cp:lastModifiedBy>
  <cp:lastPrinted>2020-08-10T07:55:01Z</cp:lastPrinted>
  <dcterms:created xsi:type="dcterms:W3CDTF">2019-11-10T01:54:00Z</dcterms:created>
  <dcterms:modified xsi:type="dcterms:W3CDTF">2020-08-10T07:55:07Z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